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39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<sst xmlns="http://schemas.openxmlformats.org/spreadsheetml/2006/main" count="32" uniqueCount="28">
  <si>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D</t>
  </si>
  <si>
    <t>Φ</t>
  </si>
  <si>
    <t>PN 10</t>
  </si>
  <si>
    <t>A=</t>
  </si>
  <si>
    <t>ν=</t>
  </si>
  <si>
    <t>f=</t>
  </si>
  <si>
    <t>x=</t>
  </si>
  <si>
    <t>y=</t>
  </si>
  <si>
    <t>l=</t>
  </si>
  <si>
    <t>m</t>
  </si>
  <si>
    <t>Q=</t>
  </si>
  <si>
    <t>l/s</t>
  </si>
  <si>
    <t>m^3/s</t>
  </si>
  <si>
    <r>
      <t>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=</t>
    </r>
  </si>
  <si>
    <t>z=</t>
  </si>
  <si>
    <t>ω=</t>
  </si>
  <si>
    <t>ν/(yν+2+x)</t>
  </si>
  <si>
    <t>(yν+2+x)/(2+x)</t>
  </si>
  <si>
    <t>Φ=</t>
  </si>
  <si>
    <t>μετατροπη σε μετρα</t>
  </si>
  <si>
    <t>eu</t>
  </si>
  <si>
    <t>D=</t>
  </si>
  <si>
    <t>δh=</t>
  </si>
  <si>
    <r>
      <t>1/C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*(Q*(l/δh)^y)^(1/(x+2))</t>
    </r>
  </si>
  <si>
    <r>
      <t>(A/C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^ν)^1/ω*l*Q^z</t>
    </r>
  </si>
  <si>
    <t>v=</t>
  </si>
  <si>
    <t>1.6465/f^0.2</t>
  </si>
  <si>
    <t>δ=Α*D^ν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</si>
</sst>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00000"/>
    <numFmt numFmtId="165" formatCode="0.00000000000000000"/>
    <numFmt numFmtId="166" formatCode="0.0000000000000000"/>
    <numFmt numFmtId="167" formatCode="0.0"/>
    <numFmt numFmtId="168" formatCode="0.000"/>
    <numFmt numFmtId="169" formatCode="#,##0.000000000000"/>
    <numFmt numFmtId="170" formatCode="#,##0.000000000000000000000000"/>
    <numFmt numFmtId="171" formatCode="#,##0.000"/>
    <numFmt numFmtId="172" formatCode="#,##0.00000000000000000000000"/>
    <numFmt numFmtId="173" formatCode="#,##0.0000000000000000000000"/>
    <numFmt numFmtId="174" formatCode="#,##0.000000000000000000000"/>
    <numFmt numFmtId="175" formatCode="#,##0.00000000000000000000"/>
    <numFmt numFmtId="176" formatCode="#,##0.0000000000000000000"/>
    <numFmt numFmtId="177" formatCode="#,##0.000000000000000000"/>
    <numFmt numFmtId="178" formatCode="#,##0.00000000000000000"/>
    <numFmt numFmtId="179" formatCode="#,##0.0000000000000000"/>
    <numFmt numFmtId="180" formatCode="#,##0.000000000000000"/>
    <numFmt numFmtId="181" formatCode="#,##0.00000000000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#,##0.0000000000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</numFmts>
  <fonts count="8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vertAlign val="superscript"/>
      <sz val="16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</a:t>
                    </a:r>
                    <a:r>
                      <a:rPr lang="en-US" cap="none" sz="1600" b="0" i="0" u="none" baseline="0">
                        <a:latin typeface="Arial"/>
                        <a:ea typeface="Arial"/>
                        <a:cs typeface="Arial"/>
                      </a:rPr>
                      <a:t> 0.00264666252823x</a:t>
                    </a:r>
                    <a:r>
                      <a:rPr lang="en-US" cap="none" sz="1600" b="0" i="0" u="none" baseline="30000">
                        <a:latin typeface="Arial"/>
                        <a:ea typeface="Arial"/>
                        <a:cs typeface="Arial"/>
                      </a:rPr>
                      <a:t>1.74689398620684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Sheet1!$D$3:$D$15</c:f>
              <c:numCache>
                <c:ptCount val="13"/>
                <c:pt idx="0">
                  <c:v>67.8</c:v>
                </c:pt>
                <c:pt idx="1">
                  <c:v>81.4</c:v>
                </c:pt>
                <c:pt idx="2">
                  <c:v>99.4</c:v>
                </c:pt>
                <c:pt idx="3">
                  <c:v>126.6</c:v>
                </c:pt>
                <c:pt idx="4">
                  <c:v>144.6</c:v>
                </c:pt>
                <c:pt idx="5">
                  <c:v>180.8</c:v>
                </c:pt>
                <c:pt idx="6">
                  <c:v>203.4</c:v>
                </c:pt>
                <c:pt idx="7">
                  <c:v>253.2</c:v>
                </c:pt>
                <c:pt idx="8">
                  <c:v>285</c:v>
                </c:pt>
                <c:pt idx="9">
                  <c:v>321.2</c:v>
                </c:pt>
                <c:pt idx="10">
                  <c:v>361.8</c:v>
                </c:pt>
                <c:pt idx="11">
                  <c:v>407</c:v>
                </c:pt>
                <c:pt idx="12">
                  <c:v>452.2</c:v>
                </c:pt>
              </c:numCache>
            </c:numRef>
          </c:xVal>
          <c:yVal>
            <c:numRef>
              <c:f>Sheet1!$E$3:$E$15</c:f>
              <c:numCache>
                <c:ptCount val="13"/>
                <c:pt idx="0">
                  <c:v>4.8</c:v>
                </c:pt>
                <c:pt idx="1">
                  <c:v>6</c:v>
                </c:pt>
                <c:pt idx="2">
                  <c:v>7.5</c:v>
                </c:pt>
                <c:pt idx="3">
                  <c:v>12.4</c:v>
                </c:pt>
                <c:pt idx="4">
                  <c:v>14.6</c:v>
                </c:pt>
                <c:pt idx="5">
                  <c:v>20.5</c:v>
                </c:pt>
                <c:pt idx="6">
                  <c:v>27</c:v>
                </c:pt>
                <c:pt idx="7">
                  <c:v>42.2</c:v>
                </c:pt>
                <c:pt idx="8">
                  <c:v>54</c:v>
                </c:pt>
                <c:pt idx="9">
                  <c:v>64.8</c:v>
                </c:pt>
                <c:pt idx="10">
                  <c:v>81</c:v>
                </c:pt>
                <c:pt idx="11">
                  <c:v>97</c:v>
                </c:pt>
                <c:pt idx="12">
                  <c:v>119</c:v>
                </c:pt>
              </c:numCache>
            </c:numRef>
          </c:yVal>
          <c:smooth val="0"/>
        </c:ser>
        <c:axId val="20238332"/>
        <c:axId val="47927261"/>
      </c:scatterChart>
      <c:valAx>
        <c:axId val="2023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7261"/>
        <c:crosses val="autoZero"/>
        <c:crossBetween val="midCat"/>
        <c:dispUnits/>
      </c:valAx>
      <c:valAx>
        <c:axId val="47927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383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"/>
          <c:y val="0.0775"/>
          <c:w val="0.7475"/>
          <c:h val="0.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numFmt formatCode="0.0000000000"/>
            </c:trendlineLbl>
          </c:trendline>
          <c:xVal>
            <c:numRef>
              <c:f>Sheet3!$D$4:$D$16</c:f>
              <c:numCache>
                <c:ptCount val="13"/>
                <c:pt idx="0">
                  <c:v>0.0678</c:v>
                </c:pt>
                <c:pt idx="1">
                  <c:v>0.0814</c:v>
                </c:pt>
                <c:pt idx="2">
                  <c:v>0.0994</c:v>
                </c:pt>
                <c:pt idx="3">
                  <c:v>0.1266</c:v>
                </c:pt>
                <c:pt idx="4">
                  <c:v>0.1446</c:v>
                </c:pt>
                <c:pt idx="5">
                  <c:v>0.18080000000000002</c:v>
                </c:pt>
                <c:pt idx="6">
                  <c:v>0.2034</c:v>
                </c:pt>
                <c:pt idx="7">
                  <c:v>0.2532</c:v>
                </c:pt>
                <c:pt idx="8">
                  <c:v>0.285</c:v>
                </c:pt>
                <c:pt idx="9">
                  <c:v>0.3212</c:v>
                </c:pt>
                <c:pt idx="10">
                  <c:v>0.3618</c:v>
                </c:pt>
                <c:pt idx="11">
                  <c:v>0.407</c:v>
                </c:pt>
                <c:pt idx="12">
                  <c:v>0.4522</c:v>
                </c:pt>
              </c:numCache>
            </c:numRef>
          </c:xVal>
          <c:yVal>
            <c:numRef>
              <c:f>Sheet3!$E$4:$E$16</c:f>
              <c:numCache>
                <c:ptCount val="13"/>
                <c:pt idx="0">
                  <c:v>4.8</c:v>
                </c:pt>
                <c:pt idx="1">
                  <c:v>6</c:v>
                </c:pt>
                <c:pt idx="2">
                  <c:v>7.5</c:v>
                </c:pt>
                <c:pt idx="3">
                  <c:v>12.4</c:v>
                </c:pt>
                <c:pt idx="4">
                  <c:v>14.6</c:v>
                </c:pt>
                <c:pt idx="5">
                  <c:v>20.5</c:v>
                </c:pt>
                <c:pt idx="6">
                  <c:v>27</c:v>
                </c:pt>
                <c:pt idx="7">
                  <c:v>42.2</c:v>
                </c:pt>
                <c:pt idx="8">
                  <c:v>54</c:v>
                </c:pt>
                <c:pt idx="9">
                  <c:v>64.8</c:v>
                </c:pt>
                <c:pt idx="10">
                  <c:v>81</c:v>
                </c:pt>
                <c:pt idx="11">
                  <c:v>97</c:v>
                </c:pt>
                <c:pt idx="12">
                  <c:v>119</c:v>
                </c:pt>
              </c:numCache>
            </c:numRef>
          </c:yVal>
          <c:smooth val="0"/>
        </c:ser>
        <c:axId val="28692166"/>
        <c:axId val="56902903"/>
      </c:scatterChart>
      <c:valAx>
        <c:axId val="2869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02903"/>
        <c:crosses val="autoZero"/>
        <c:crossBetween val="midCat"/>
        <c:dispUnits/>
      </c:valAx>
      <c:valAx>
        <c:axId val="56902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921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376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</xdr:row>
      <xdr:rowOff>133350</xdr:rowOff>
    </xdr:from>
    <xdr:to>
      <xdr:col>17</xdr:col>
      <xdr:colOff>600075</xdr:colOff>
      <xdr:row>17</xdr:row>
      <xdr:rowOff>85725</xdr:rowOff>
    </xdr:to>
    <xdr:graphicFrame>
      <xdr:nvGraphicFramePr>
        <xdr:cNvPr id="1" name="Chart 4"/>
        <xdr:cNvGraphicFramePr/>
      </xdr:nvGraphicFramePr>
      <xdr:xfrm>
        <a:off x="5095875" y="295275"/>
        <a:ext cx="58674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95250</xdr:rowOff>
    </xdr:from>
    <xdr:to>
      <xdr:col>17</xdr:col>
      <xdr:colOff>123825</xdr:colOff>
      <xdr:row>19</xdr:row>
      <xdr:rowOff>47625</xdr:rowOff>
    </xdr:to>
    <xdr:graphicFrame>
      <xdr:nvGraphicFramePr>
        <xdr:cNvPr id="1" name="Chart 2"/>
        <xdr:cNvGraphicFramePr/>
      </xdr:nvGraphicFramePr>
      <xdr:xfrm>
        <a:off x="4619625" y="581025"/>
        <a:ext cx="58674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5"/>
  <sheetViews>
    <sheetView tabSelected="1" workbookViewId="0" topLeftCell="D1">
      <selection activeCell="O30" sqref="O30"/>
    </sheetView>
  </sheetViews>
  <sheetFormatPr defaultColWidth="9.140625" defaultRowHeight="12.75"/>
  <sheetData>
    <row r="1" ht="12.75">
      <c r="D1" t="s">
        <v>2</v>
      </c>
    </row>
    <row r="2" spans="3:5" ht="12.75">
      <c r="C2" s="1" t="s">
        <v>1</v>
      </c>
      <c r="D2" s="1" t="s">
        <v>0</v>
      </c>
      <c r="E2" s="1" t="s">
        <v>20</v>
      </c>
    </row>
    <row r="3" spans="3:5" ht="12.75">
      <c r="C3">
        <v>75</v>
      </c>
      <c r="D3" s="2">
        <v>67.8</v>
      </c>
      <c r="E3" s="2">
        <v>4.8</v>
      </c>
    </row>
    <row r="4" spans="3:5" ht="12.75">
      <c r="C4">
        <v>90</v>
      </c>
      <c r="D4" s="2">
        <v>81.4</v>
      </c>
      <c r="E4" s="2">
        <v>6</v>
      </c>
    </row>
    <row r="5" spans="3:5" ht="12.75">
      <c r="C5">
        <v>110</v>
      </c>
      <c r="D5" s="2">
        <v>99.4</v>
      </c>
      <c r="E5" s="2">
        <v>7.5</v>
      </c>
    </row>
    <row r="6" spans="3:5" ht="12.75">
      <c r="C6">
        <v>140</v>
      </c>
      <c r="D6" s="2">
        <v>126.6</v>
      </c>
      <c r="E6" s="2">
        <v>12.4</v>
      </c>
    </row>
    <row r="7" spans="3:5" ht="12.75">
      <c r="C7">
        <v>160</v>
      </c>
      <c r="D7" s="2">
        <v>144.6</v>
      </c>
      <c r="E7" s="2">
        <v>14.6</v>
      </c>
    </row>
    <row r="8" spans="3:5" ht="12.75">
      <c r="C8">
        <v>200</v>
      </c>
      <c r="D8" s="2">
        <v>180.8</v>
      </c>
      <c r="E8" s="2">
        <v>20.5</v>
      </c>
    </row>
    <row r="9" spans="3:5" ht="12.75">
      <c r="C9">
        <v>225</v>
      </c>
      <c r="D9" s="2">
        <v>203.4</v>
      </c>
      <c r="E9" s="2">
        <v>27</v>
      </c>
    </row>
    <row r="10" spans="3:5" ht="12.75">
      <c r="C10">
        <v>280</v>
      </c>
      <c r="D10" s="2">
        <v>253.2</v>
      </c>
      <c r="E10" s="2">
        <v>42.2</v>
      </c>
    </row>
    <row r="11" spans="3:5" ht="12.75">
      <c r="C11">
        <v>315</v>
      </c>
      <c r="D11" s="2">
        <v>285</v>
      </c>
      <c r="E11" s="2">
        <v>54</v>
      </c>
    </row>
    <row r="12" spans="3:5" ht="12.75">
      <c r="C12">
        <v>335</v>
      </c>
      <c r="D12" s="2">
        <v>321.2</v>
      </c>
      <c r="E12" s="2">
        <v>64.8</v>
      </c>
    </row>
    <row r="13" spans="3:5" ht="12.75">
      <c r="C13">
        <v>400</v>
      </c>
      <c r="D13" s="2">
        <v>361.8</v>
      </c>
      <c r="E13" s="2">
        <v>81</v>
      </c>
    </row>
    <row r="14" spans="3:5" ht="12.75">
      <c r="C14">
        <v>450</v>
      </c>
      <c r="D14" s="2">
        <v>407</v>
      </c>
      <c r="E14" s="2">
        <v>97</v>
      </c>
    </row>
    <row r="15" spans="3:5" ht="12.75">
      <c r="C15">
        <v>500</v>
      </c>
      <c r="D15" s="2">
        <v>452.2</v>
      </c>
      <c r="E15" s="2">
        <v>119</v>
      </c>
    </row>
    <row r="21" spans="4:10" ht="12.75">
      <c r="D21" t="s">
        <v>3</v>
      </c>
      <c r="E21">
        <v>0.002646662528</v>
      </c>
      <c r="G21" t="s">
        <v>19</v>
      </c>
      <c r="I21" t="s">
        <v>3</v>
      </c>
      <c r="J21">
        <f>E21*(1000^E22)</f>
        <v>460.66002540466707</v>
      </c>
    </row>
    <row r="22" spans="4:10" ht="12.75">
      <c r="D22" t="s">
        <v>4</v>
      </c>
      <c r="E22">
        <v>1.746893986207</v>
      </c>
      <c r="I22" t="s">
        <v>4</v>
      </c>
      <c r="J22">
        <v>1.7469</v>
      </c>
    </row>
    <row r="25" ht="12.75">
      <c r="E25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G23"/>
  <sheetViews>
    <sheetView workbookViewId="0" topLeftCell="A1">
      <selection activeCell="D16" sqref="D16"/>
    </sheetView>
  </sheetViews>
  <sheetFormatPr defaultColWidth="9.140625" defaultRowHeight="12.75"/>
  <cols>
    <col min="3" max="3" width="21.7109375" style="0" customWidth="1"/>
    <col min="4" max="4" width="7.7109375" style="0" customWidth="1"/>
  </cols>
  <sheetData>
    <row r="6" spans="2:3" ht="12.75">
      <c r="B6" t="s">
        <v>5</v>
      </c>
      <c r="C6">
        <v>0.013</v>
      </c>
    </row>
    <row r="7" spans="2:3" ht="12.75">
      <c r="B7" t="s">
        <v>6</v>
      </c>
      <c r="C7">
        <v>0.5</v>
      </c>
    </row>
    <row r="8" spans="2:3" ht="12.75">
      <c r="B8" t="s">
        <v>7</v>
      </c>
      <c r="C8">
        <v>0.5</v>
      </c>
    </row>
    <row r="9" spans="2:4" ht="12.75">
      <c r="B9" t="s">
        <v>8</v>
      </c>
      <c r="C9">
        <v>500</v>
      </c>
      <c r="D9" t="s">
        <v>9</v>
      </c>
    </row>
    <row r="10" spans="2:4" ht="12.75">
      <c r="B10" t="s">
        <v>10</v>
      </c>
      <c r="C10">
        <v>30</v>
      </c>
      <c r="D10" t="s">
        <v>11</v>
      </c>
    </row>
    <row r="11" spans="3:4" ht="12.75">
      <c r="C11">
        <v>0.03</v>
      </c>
      <c r="D11" t="s">
        <v>12</v>
      </c>
    </row>
    <row r="12" spans="2:3" ht="12.75">
      <c r="B12" t="s">
        <v>3</v>
      </c>
      <c r="C12">
        <v>452.55706373882975</v>
      </c>
    </row>
    <row r="13" spans="2:3" ht="12.75">
      <c r="B13" t="s">
        <v>4</v>
      </c>
      <c r="C13">
        <v>1.7469</v>
      </c>
    </row>
    <row r="15" spans="6:7" ht="12.75">
      <c r="F15" t="s">
        <v>25</v>
      </c>
      <c r="G15">
        <f>C11/(PI()*(D23^2)/4)</f>
        <v>1.8600665885618344</v>
      </c>
    </row>
    <row r="16" spans="2:4" ht="15.75">
      <c r="B16" t="s">
        <v>13</v>
      </c>
      <c r="C16" t="s">
        <v>26</v>
      </c>
      <c r="D16">
        <f>1.6465/(C6^0.2)</f>
        <v>3.9243981705679936</v>
      </c>
    </row>
    <row r="17" spans="2:4" ht="12.75">
      <c r="B17" t="s">
        <v>14</v>
      </c>
      <c r="C17" t="s">
        <v>16</v>
      </c>
      <c r="D17">
        <f>C13/(C8*C13+2+C7)</f>
        <v>0.5178378218144629</v>
      </c>
    </row>
    <row r="18" spans="2:4" ht="12.75">
      <c r="B18" t="s">
        <v>15</v>
      </c>
      <c r="C18" t="s">
        <v>17</v>
      </c>
      <c r="D18">
        <f>(C8*C13+2+C7)/(2+C7)</f>
        <v>1.34938</v>
      </c>
    </row>
    <row r="19" spans="2:4" ht="12.75">
      <c r="B19" t="s">
        <v>22</v>
      </c>
      <c r="D19">
        <v>8</v>
      </c>
    </row>
    <row r="21" spans="2:4" ht="15.75">
      <c r="B21" t="s">
        <v>18</v>
      </c>
      <c r="C21" t="s">
        <v>24</v>
      </c>
      <c r="D21">
        <f>((C12/(D16^C13))^(1/D18))*C9*(C11^D17)</f>
        <v>1287.477692405928</v>
      </c>
    </row>
    <row r="23" spans="2:4" ht="15.75">
      <c r="B23" t="s">
        <v>21</v>
      </c>
      <c r="C23" t="s">
        <v>23</v>
      </c>
      <c r="D23">
        <f>(1/D16)*((C11*((C9/D19)^C8))^(1/(C7+2)))</f>
        <v>0.14330173242580352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E16"/>
  <sheetViews>
    <sheetView workbookViewId="0" topLeftCell="A1">
      <selection activeCell="J7" sqref="J7"/>
    </sheetView>
  </sheetViews>
  <sheetFormatPr defaultColWidth="9.140625" defaultRowHeight="12.75"/>
  <sheetData>
    <row r="4" spans="2:5" ht="12.75">
      <c r="B4">
        <v>67.8</v>
      </c>
      <c r="D4">
        <f>B4/1000</f>
        <v>0.0678</v>
      </c>
      <c r="E4">
        <v>4.8</v>
      </c>
    </row>
    <row r="5" spans="2:5" ht="12.75">
      <c r="B5">
        <v>81.4</v>
      </c>
      <c r="D5">
        <f aca="true" t="shared" si="0" ref="D5:D16">B5/1000</f>
        <v>0.0814</v>
      </c>
      <c r="E5">
        <v>6</v>
      </c>
    </row>
    <row r="6" spans="2:5" ht="12.75">
      <c r="B6">
        <v>99.4</v>
      </c>
      <c r="D6">
        <f t="shared" si="0"/>
        <v>0.0994</v>
      </c>
      <c r="E6">
        <v>7.5</v>
      </c>
    </row>
    <row r="7" spans="2:5" ht="12.75">
      <c r="B7">
        <v>126.6</v>
      </c>
      <c r="D7">
        <f t="shared" si="0"/>
        <v>0.1266</v>
      </c>
      <c r="E7">
        <v>12.4</v>
      </c>
    </row>
    <row r="8" spans="2:5" ht="12.75">
      <c r="B8">
        <v>144.6</v>
      </c>
      <c r="D8">
        <f t="shared" si="0"/>
        <v>0.1446</v>
      </c>
      <c r="E8">
        <v>14.6</v>
      </c>
    </row>
    <row r="9" spans="2:5" ht="12.75">
      <c r="B9">
        <v>180.8</v>
      </c>
      <c r="D9">
        <f t="shared" si="0"/>
        <v>0.18080000000000002</v>
      </c>
      <c r="E9">
        <v>20.5</v>
      </c>
    </row>
    <row r="10" spans="2:5" ht="12.75">
      <c r="B10">
        <v>203.4</v>
      </c>
      <c r="D10">
        <f t="shared" si="0"/>
        <v>0.2034</v>
      </c>
      <c r="E10">
        <v>27</v>
      </c>
    </row>
    <row r="11" spans="2:5" ht="12.75">
      <c r="B11">
        <v>253.2</v>
      </c>
      <c r="D11">
        <f t="shared" si="0"/>
        <v>0.2532</v>
      </c>
      <c r="E11">
        <v>42.2</v>
      </c>
    </row>
    <row r="12" spans="2:5" ht="12.75">
      <c r="B12">
        <v>285</v>
      </c>
      <c r="D12">
        <f t="shared" si="0"/>
        <v>0.285</v>
      </c>
      <c r="E12">
        <v>54</v>
      </c>
    </row>
    <row r="13" spans="2:5" ht="12.75">
      <c r="B13">
        <v>321.2</v>
      </c>
      <c r="D13">
        <f t="shared" si="0"/>
        <v>0.3212</v>
      </c>
      <c r="E13">
        <v>64.8</v>
      </c>
    </row>
    <row r="14" spans="2:5" ht="12.75">
      <c r="B14">
        <v>361.8</v>
      </c>
      <c r="D14">
        <f t="shared" si="0"/>
        <v>0.3618</v>
      </c>
      <c r="E14">
        <v>81</v>
      </c>
    </row>
    <row r="15" spans="2:5" ht="12.75">
      <c r="B15">
        <v>407</v>
      </c>
      <c r="D15">
        <f t="shared" si="0"/>
        <v>0.407</v>
      </c>
      <c r="E15">
        <v>97</v>
      </c>
    </row>
    <row r="16" spans="2:5" ht="12.75">
      <c r="B16">
        <v>452.2</v>
      </c>
      <c r="D16">
        <f t="shared" si="0"/>
        <v>0.4522</v>
      </c>
      <c r="E16">
        <v>119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A.U.T.H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evangelides</dc:creator>
  <cp:keywords/>
  <dc:description/>
  <cp:lastModifiedBy>evangelides</cp:lastModifiedBy>
  <dcterms:created xsi:type="dcterms:W3CDTF">2013-04-16T10:05:19Z</dcterms:created>
  <dcterms:modified xsi:type="dcterms:W3CDTF">2016-05-11T18:43:45Z</dcterms:modified>
  <cp:category/>
  <cp:version/>
  <cp:contentType/>
  <cp:contentStatus/>
</cp:coreProperties>
</file>