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1"/>
  </bookViews>
  <sheets>
    <sheet name="Answer Report 1" sheetId="1" r:id="rId1"/>
    <sheet name="Sheet1" sheetId="2" r:id="rId2"/>
  </sheets>
  <definedNames>
    <definedName name="solver_adj" localSheetId="1" hidden="1">'Sheet1'!$G$8:$G$9</definedName>
    <definedName name="solver_cvg" localSheetId="1" hidden="1">0.0000000001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'Sheet1'!$B$16</definedName>
    <definedName name="solver_lhs2" localSheetId="1" hidden="1">'Sheet1'!$B$17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2</definedName>
    <definedName name="solver_opt" localSheetId="1" hidden="1">'Sheet1'!$E$17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'Sheet1'!$D$16</definedName>
    <definedName name="solver_rhs2" localSheetId="1" hidden="1">'Sheet1'!$D$17</definedName>
    <definedName name="solver_scl" localSheetId="1" hidden="1">2</definedName>
    <definedName name="solver_sho" localSheetId="1" hidden="1">1</definedName>
    <definedName name="solver_tim" localSheetId="1" hidden="1">100</definedName>
    <definedName name="solver_tol" localSheetId="1" hidden="1">0.000001</definedName>
    <definedName name="solver_typ" localSheetId="1" hidden="1">2</definedName>
    <definedName name="solver_val" localSheetId="1" hidden="1">0</definedName>
    <definedName name="w">'Sheet1'!$B$2</definedName>
    <definedName name="ΔΗ1">'Sheet1'!$G$8</definedName>
    <definedName name="ΔΗ2">'Sheet1'!$G$9</definedName>
    <definedName name="ΔΗπ1">'Sheet1'!$G$10</definedName>
    <definedName name="ΔΗπ2">'Sheet1'!$G$11</definedName>
    <definedName name="ΔΗπ3">'Sheet1'!$G$12</definedName>
    <definedName name="Η0">'Sheet1'!$G$4</definedName>
    <definedName name="Ηπ1">'Sheet1'!$G$5</definedName>
    <definedName name="Ηπ2">'Sheet1'!$G$6</definedName>
    <definedName name="Ηπ3">'Sheet1'!$G$7</definedName>
    <definedName name="Φ1">'Sheet1'!$B$5</definedName>
    <definedName name="φ11">'Sheet1'!$E$4</definedName>
    <definedName name="φ12">'Sheet1'!$E$5</definedName>
    <definedName name="φ13">'Sheet1'!$E$6</definedName>
    <definedName name="φ14">'Sheet1'!$E$7</definedName>
    <definedName name="φ15">'Sheet1'!$E$8</definedName>
    <definedName name="φ16">'Sheet1'!$E$9</definedName>
    <definedName name="φ17">'Sheet1'!$E$10</definedName>
    <definedName name="φ18">'Sheet1'!$E$11</definedName>
    <definedName name="Φ2">'Sheet1'!$B$6</definedName>
    <definedName name="Φπ1">'Sheet1'!$B$7</definedName>
    <definedName name="Φπ2">'Sheet1'!$B$8</definedName>
    <definedName name="Φπ3">'Sheet1'!$B$9</definedName>
  </definedNames>
  <calcPr fullCalcOnLoad="1"/>
</workbook>
</file>

<file path=xl/sharedStrings.xml><?xml version="1.0" encoding="utf-8"?>
<sst xmlns="http://schemas.openxmlformats.org/spreadsheetml/2006/main" count="80" uniqueCount="69">
  <si>
    <t>w=</t>
  </si>
  <si>
    <t>Φ1=</t>
  </si>
  <si>
    <t>Φ2=</t>
  </si>
  <si>
    <t>Φπ1=</t>
  </si>
  <si>
    <t>Φπ2=</t>
  </si>
  <si>
    <t>Φπ3=</t>
  </si>
  <si>
    <t>φ1=</t>
  </si>
  <si>
    <t>φ2=</t>
  </si>
  <si>
    <t>φ3=</t>
  </si>
  <si>
    <t>φ4=</t>
  </si>
  <si>
    <t>φ5=</t>
  </si>
  <si>
    <t>φ6=</t>
  </si>
  <si>
    <t>φ7=</t>
  </si>
  <si>
    <t>φ8=</t>
  </si>
  <si>
    <t>ΔΗ1=</t>
  </si>
  <si>
    <t>ΔΗ2=</t>
  </si>
  <si>
    <t>ΔΗπ1=</t>
  </si>
  <si>
    <t>ΔΗπ2=</t>
  </si>
  <si>
    <t>ΔΗπ3=</t>
  </si>
  <si>
    <t>Η0=</t>
  </si>
  <si>
    <t>Ηπ3=</t>
  </si>
  <si>
    <t>Ηπ2=</t>
  </si>
  <si>
    <t>Ηπ1=</t>
  </si>
  <si>
    <t>=</t>
  </si>
  <si>
    <t>0-π1=</t>
  </si>
  <si>
    <t>0-π2=</t>
  </si>
  <si>
    <t>0-π3=</t>
  </si>
  <si>
    <t>Ελεγχος</t>
  </si>
  <si>
    <t>l1=</t>
  </si>
  <si>
    <t>l2=</t>
  </si>
  <si>
    <t>l3=</t>
  </si>
  <si>
    <t>l4=</t>
  </si>
  <si>
    <t>l5=</t>
  </si>
  <si>
    <t>l6=</t>
  </si>
  <si>
    <t>l7=</t>
  </si>
  <si>
    <t>l8=</t>
  </si>
  <si>
    <t>q1=</t>
  </si>
  <si>
    <t>q2=</t>
  </si>
  <si>
    <t>q3=</t>
  </si>
  <si>
    <t>q4=</t>
  </si>
  <si>
    <t>q5=</t>
  </si>
  <si>
    <t>q6=</t>
  </si>
  <si>
    <t>q7=</t>
  </si>
  <si>
    <t>q8=</t>
  </si>
  <si>
    <t>Εξισωσεις</t>
  </si>
  <si>
    <t>Microsoft Excel 10.0 Answer Report</t>
  </si>
  <si>
    <t>Worksheet: [επιλυση με excell.xls]Sheet1</t>
  </si>
  <si>
    <t>Report Created: 18/3/2008 12:03:12 πμ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</si>
  <si>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</si>
  <si>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</si>
  <si>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</si>
  <si>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</si>
  <si>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</si>
  <si>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</si>
  <si>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</si>
  <si>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</si>
  <si>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</si>
  <si>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</si>
  <si>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</si>
  <si>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$E$17</t>
  </si>
  <si>
    <t>$G$8</t>
  </si>
  <si>
    <t>ΔΗ1</t>
  </si>
  <si>
    <t>$G$9</t>
  </si>
  <si>
    <t>ΔΗ2</t>
  </si>
  <si>
    <t>$B$16</t>
  </si>
  <si>
    <t>$B$16=$D$16</t>
  </si>
  <si>
    <t>Not Binding</t>
  </si>
  <si>
    <t>$B$17</t>
  </si>
  <si>
    <t>$B$17=$D$17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</si>
</sst>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176" fontId="0" fillId="0" borderId="1" xfId="0" applyNumberFormat="1" applyFill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175" fontId="0" fillId="0" borderId="3" xfId="0" applyNumberFormat="1" applyFill="1" applyBorder="1" applyAlignment="1">
      <alignment/>
    </xf>
    <xf numFmtId="175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9.28125" style="0" bestFit="1" customWidth="1"/>
    <col min="4" max="4" width="14.28125" style="0" bestFit="1" customWidth="1"/>
    <col min="5" max="5" width="12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45</v>
      </c>
    </row>
    <row r="2" ht="12.75">
      <c r="A2" s="1" t="s">
        <v>46</v>
      </c>
    </row>
    <row r="3" ht="12.75">
      <c r="A3" s="1" t="s">
        <v>47</v>
      </c>
    </row>
    <row r="6" ht="13.5" thickBot="1">
      <c r="A6" t="s">
        <v>48</v>
      </c>
    </row>
    <row r="7" spans="2:5" ht="13.5" thickBot="1">
      <c r="B7" s="9" t="s">
        <v>49</v>
      </c>
      <c r="C7" s="9" t="s">
        <v>50</v>
      </c>
      <c r="D7" s="9" t="s">
        <v>51</v>
      </c>
      <c r="E7" s="9" t="s">
        <v>52</v>
      </c>
    </row>
    <row r="8" spans="2:5" ht="13.5" thickBot="1">
      <c r="B8" s="8" t="s">
        <v>59</v>
      </c>
      <c r="C8" s="8" t="s">
        <v>23</v>
      </c>
      <c r="D8" s="11">
        <v>6193.370508476601</v>
      </c>
      <c r="E8" s="11">
        <v>-5.3572875913232565E-08</v>
      </c>
    </row>
    <row r="11" ht="13.5" thickBot="1">
      <c r="A11" t="s">
        <v>53</v>
      </c>
    </row>
    <row r="12" spans="2:5" ht="13.5" thickBot="1">
      <c r="B12" s="9" t="s">
        <v>49</v>
      </c>
      <c r="C12" s="9" t="s">
        <v>50</v>
      </c>
      <c r="D12" s="9" t="s">
        <v>51</v>
      </c>
      <c r="E12" s="9" t="s">
        <v>52</v>
      </c>
    </row>
    <row r="13" spans="2:5" ht="12.75">
      <c r="B13" s="10" t="s">
        <v>60</v>
      </c>
      <c r="C13" s="10" t="s">
        <v>61</v>
      </c>
      <c r="D13" s="12">
        <v>5.64</v>
      </c>
      <c r="E13" s="12">
        <v>6.841836665073014</v>
      </c>
    </row>
    <row r="14" spans="2:5" ht="13.5" thickBot="1">
      <c r="B14" s="8" t="s">
        <v>62</v>
      </c>
      <c r="C14" s="8" t="s">
        <v>63</v>
      </c>
      <c r="D14" s="13">
        <v>13.54</v>
      </c>
      <c r="E14" s="13">
        <v>14.995381479173558</v>
      </c>
    </row>
    <row r="17" ht="13.5" thickBot="1">
      <c r="A17" t="s">
        <v>54</v>
      </c>
    </row>
    <row r="18" spans="2:7" ht="13.5" thickBot="1">
      <c r="B18" s="9" t="s">
        <v>49</v>
      </c>
      <c r="C18" s="9" t="s">
        <v>50</v>
      </c>
      <c r="D18" s="9" t="s">
        <v>55</v>
      </c>
      <c r="E18" s="9" t="s">
        <v>56</v>
      </c>
      <c r="F18" s="9" t="s">
        <v>57</v>
      </c>
      <c r="G18" s="9" t="s">
        <v>58</v>
      </c>
    </row>
    <row r="19" spans="2:7" ht="12.75">
      <c r="B19" s="10" t="s">
        <v>64</v>
      </c>
      <c r="C19" s="10" t="s">
        <v>44</v>
      </c>
      <c r="D19" s="14">
        <v>21282.841793924334</v>
      </c>
      <c r="E19" s="10" t="s">
        <v>65</v>
      </c>
      <c r="F19" s="10" t="s">
        <v>66</v>
      </c>
      <c r="G19" s="10">
        <v>0</v>
      </c>
    </row>
    <row r="20" spans="2:7" ht="13.5" thickBot="1">
      <c r="B20" s="8" t="s">
        <v>67</v>
      </c>
      <c r="C20" s="8" t="s">
        <v>44</v>
      </c>
      <c r="D20" s="15">
        <v>17144.856984221486</v>
      </c>
      <c r="E20" s="8" t="s">
        <v>68</v>
      </c>
      <c r="F20" s="8" t="s">
        <v>66</v>
      </c>
      <c r="G20" s="8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20.00390625" style="0" bestFit="1" customWidth="1"/>
    <col min="4" max="4" width="14.140625" style="0" customWidth="1"/>
    <col min="5" max="5" width="15.28125" style="0" bestFit="1" customWidth="1"/>
    <col min="7" max="7" width="12.57421875" style="0" bestFit="1" customWidth="1"/>
    <col min="8" max="8" width="5.28125" style="0" customWidth="1"/>
    <col min="9" max="9" width="5.00390625" style="0" customWidth="1"/>
    <col min="11" max="11" width="11.140625" style="0" customWidth="1"/>
  </cols>
  <sheetData>
    <row r="2" spans="1:2" ht="12.75">
      <c r="A2" t="s">
        <v>0</v>
      </c>
      <c r="B2" s="2">
        <f>1.32559</f>
        <v>1.32559</v>
      </c>
    </row>
    <row r="3" ht="12.75">
      <c r="B3" s="2"/>
    </row>
    <row r="4" spans="2:11" ht="12.75">
      <c r="B4" s="2"/>
      <c r="D4" t="s">
        <v>6</v>
      </c>
      <c r="E4">
        <f aca="true" t="shared" si="0" ref="E4:E11">95.41*I4*K4^0.4386</f>
        <v>12593.785931021066</v>
      </c>
      <c r="F4" t="s">
        <v>19</v>
      </c>
      <c r="G4" s="3">
        <f>60</f>
        <v>60</v>
      </c>
      <c r="H4" t="s">
        <v>28</v>
      </c>
      <c r="I4">
        <f>500</f>
        <v>500</v>
      </c>
      <c r="J4" t="s">
        <v>36</v>
      </c>
      <c r="K4" s="5">
        <f>48/1000</f>
        <v>0.048</v>
      </c>
    </row>
    <row r="5" spans="1:11" ht="12.75">
      <c r="A5" t="s">
        <v>1</v>
      </c>
      <c r="B5" s="2">
        <f>φ11</f>
        <v>12593.785931021066</v>
      </c>
      <c r="D5" t="s">
        <v>7</v>
      </c>
      <c r="E5">
        <f t="shared" si="0"/>
        <v>6856.34708791521</v>
      </c>
      <c r="F5" t="s">
        <v>22</v>
      </c>
      <c r="G5" s="3">
        <f>29</f>
        <v>29</v>
      </c>
      <c r="H5" t="s">
        <v>29</v>
      </c>
      <c r="I5">
        <f>500</f>
        <v>500</v>
      </c>
      <c r="J5" t="s">
        <v>37</v>
      </c>
      <c r="K5" s="5">
        <f>12/1000</f>
        <v>0.012</v>
      </c>
    </row>
    <row r="6" spans="1:11" ht="12.75">
      <c r="A6" t="s">
        <v>2</v>
      </c>
      <c r="B6" s="2">
        <f>φ14+φ15</f>
        <v>23448.115640252676</v>
      </c>
      <c r="D6" t="s">
        <v>8</v>
      </c>
      <c r="E6">
        <f t="shared" si="0"/>
        <v>6070.749107093442</v>
      </c>
      <c r="F6" t="s">
        <v>21</v>
      </c>
      <c r="G6" s="3">
        <f>25</f>
        <v>25</v>
      </c>
      <c r="H6" t="s">
        <v>30</v>
      </c>
      <c r="I6">
        <f>600</f>
        <v>600</v>
      </c>
      <c r="J6" t="s">
        <v>38</v>
      </c>
      <c r="K6" s="5">
        <f>6/1000</f>
        <v>0.006</v>
      </c>
    </row>
    <row r="7" spans="1:11" ht="12.75">
      <c r="A7" t="s">
        <v>3</v>
      </c>
      <c r="B7" s="2">
        <f>φ12+φ13</f>
        <v>12927.096195008653</v>
      </c>
      <c r="D7" t="s">
        <v>9</v>
      </c>
      <c r="E7">
        <f t="shared" si="0"/>
        <v>12297.321534390228</v>
      </c>
      <c r="F7" t="s">
        <v>20</v>
      </c>
      <c r="G7" s="3">
        <f>25</f>
        <v>25</v>
      </c>
      <c r="H7" t="s">
        <v>31</v>
      </c>
      <c r="I7">
        <f>600</f>
        <v>600</v>
      </c>
      <c r="J7" t="s">
        <v>39</v>
      </c>
      <c r="K7" s="5">
        <f>30/1000</f>
        <v>0.03</v>
      </c>
    </row>
    <row r="8" spans="1:11" ht="12.75">
      <c r="A8" t="s">
        <v>4</v>
      </c>
      <c r="B8" s="2">
        <f>φ16</f>
        <v>7082.540624942349</v>
      </c>
      <c r="D8" t="s">
        <v>10</v>
      </c>
      <c r="E8">
        <f t="shared" si="0"/>
        <v>11150.79410586245</v>
      </c>
      <c r="F8" s="6" t="s">
        <v>14</v>
      </c>
      <c r="G8" s="7">
        <v>6.841836665073014</v>
      </c>
      <c r="H8" t="s">
        <v>32</v>
      </c>
      <c r="I8">
        <f>600</f>
        <v>600</v>
      </c>
      <c r="J8" t="s">
        <v>40</v>
      </c>
      <c r="K8" s="5">
        <f>24/1000</f>
        <v>0.024</v>
      </c>
    </row>
    <row r="9" spans="1:11" ht="12.75">
      <c r="A9" t="s">
        <v>5</v>
      </c>
      <c r="B9" s="2">
        <f>φ17+φ18</f>
        <v>16681.426548023643</v>
      </c>
      <c r="D9" t="s">
        <v>11</v>
      </c>
      <c r="E9">
        <f t="shared" si="0"/>
        <v>7082.540624942349</v>
      </c>
      <c r="F9" s="6" t="s">
        <v>15</v>
      </c>
      <c r="G9" s="7">
        <v>14.995381479173558</v>
      </c>
      <c r="H9" t="s">
        <v>33</v>
      </c>
      <c r="I9">
        <f>700</f>
        <v>700</v>
      </c>
      <c r="J9" t="s">
        <v>41</v>
      </c>
      <c r="K9" s="5">
        <f>6/1000</f>
        <v>0.006</v>
      </c>
    </row>
    <row r="10" spans="4:11" ht="12.75">
      <c r="D10" t="s">
        <v>12</v>
      </c>
      <c r="E10">
        <f t="shared" si="0"/>
        <v>9598.885923081294</v>
      </c>
      <c r="F10" t="s">
        <v>16</v>
      </c>
      <c r="G10" s="3">
        <f>Η0-Ηπ1-ΔΗ1</f>
        <v>24.158163334926986</v>
      </c>
      <c r="H10" t="s">
        <v>34</v>
      </c>
      <c r="I10">
        <f>700</f>
        <v>700</v>
      </c>
      <c r="J10" t="s">
        <v>42</v>
      </c>
      <c r="K10" s="5">
        <f>12/1000</f>
        <v>0.012</v>
      </c>
    </row>
    <row r="11" spans="4:11" ht="12.75">
      <c r="D11" t="s">
        <v>13</v>
      </c>
      <c r="E11">
        <f t="shared" si="0"/>
        <v>7082.540624942349</v>
      </c>
      <c r="F11" t="s">
        <v>17</v>
      </c>
      <c r="G11" s="3">
        <f>Η0-Ηπ2-(ΔΗ1+ΔΗ2)</f>
        <v>13.16278185575343</v>
      </c>
      <c r="H11" t="s">
        <v>35</v>
      </c>
      <c r="I11">
        <f>700</f>
        <v>700</v>
      </c>
      <c r="J11" t="s">
        <v>43</v>
      </c>
      <c r="K11" s="5">
        <f>6/1000</f>
        <v>0.006</v>
      </c>
    </row>
    <row r="12" spans="6:7" ht="12.75">
      <c r="F12" t="s">
        <v>18</v>
      </c>
      <c r="G12" s="3">
        <f>Η0-Ηπ3-(ΔΗ1+ΔΗ2)</f>
        <v>13.16278185575343</v>
      </c>
    </row>
    <row r="15" spans="1:2" ht="12.75">
      <c r="A15" s="1"/>
      <c r="B15" s="1" t="s">
        <v>44</v>
      </c>
    </row>
    <row r="16" spans="2:5" ht="12.75">
      <c r="B16" s="4">
        <f>(Φ1/ΔΗ1)^w</f>
        <v>21282.841793924337</v>
      </c>
      <c r="C16" s="4" t="s">
        <v>23</v>
      </c>
      <c r="D16" s="4">
        <f>(Φπ1/ΔΗπ1)^w+(Φπ2/ΔΗπ2)^w+(Φπ3/ΔΗπ3)^w</f>
        <v>21282.841794049553</v>
      </c>
      <c r="E16" s="5">
        <f>B16-D16</f>
        <v>-1.2521559256128967E-07</v>
      </c>
    </row>
    <row r="17" spans="2:5" ht="12.75">
      <c r="B17" s="4">
        <f>(Φ2/ΔΗ2)^w</f>
        <v>17144.85698422149</v>
      </c>
      <c r="C17" s="4" t="s">
        <v>23</v>
      </c>
      <c r="D17" s="4">
        <f>(Φπ2/ΔΗπ2)^w+(Φπ3/ΔΗπ3)^w</f>
        <v>17144.856984275066</v>
      </c>
      <c r="E17" s="5">
        <f>B17-D17</f>
        <v>-5.3576513892039657E-08</v>
      </c>
    </row>
    <row r="20" ht="12.75">
      <c r="B20" s="1" t="s">
        <v>27</v>
      </c>
    </row>
    <row r="21" spans="2:4" ht="12.75">
      <c r="B21" t="s">
        <v>24</v>
      </c>
      <c r="C21">
        <f>Η0-Ηπ1</f>
        <v>31</v>
      </c>
      <c r="D21" s="3">
        <f>ΔΗ1+ΔΗπ1</f>
        <v>31</v>
      </c>
    </row>
    <row r="22" spans="2:4" ht="12.75">
      <c r="B22" t="s">
        <v>25</v>
      </c>
      <c r="C22">
        <f>Η0-Ηπ2</f>
        <v>35</v>
      </c>
      <c r="D22" s="3">
        <f>ΔΗ1+ΔΗ2+ΔΗπ2</f>
        <v>35</v>
      </c>
    </row>
    <row r="23" spans="2:4" ht="12.75">
      <c r="B23" t="s">
        <v>26</v>
      </c>
      <c r="C23">
        <f>Η0-Ηπ3</f>
        <v>35</v>
      </c>
      <c r="D23" s="3">
        <f>ΔΗ1+ΔΗ2+ΔΗπ3</f>
        <v>35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K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EVANGELIDES</cp:lastModifiedBy>
  <dcterms:created xsi:type="dcterms:W3CDTF">2008-03-17T09:50:28Z</dcterms:created>
  <dcterms:modified xsi:type="dcterms:W3CDTF">2008-03-17T22:08:14Z</dcterms:modified>
  <cp:category/>
  <cp:version/>
  <cp:contentType/>
  <cp:contentStatus/>
</cp:coreProperties>
</file>